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735" yWindow="1635" windowWidth="4875" windowHeight="8550" tabRatio="972"/>
  </bookViews>
  <sheets>
    <sheet name="מודל פיננסי לצוות הניהול" sheetId="6" r:id="rId1"/>
  </sheets>
  <definedNames>
    <definedName name="Excel_BuiltIn_Print_Area_4">#REF!</definedName>
  </definedNames>
  <calcPr calcId="152511"/>
</workbook>
</file>

<file path=xl/calcChain.xml><?xml version="1.0" encoding="utf-8"?>
<calcChain xmlns="http://schemas.openxmlformats.org/spreadsheetml/2006/main">
  <c r="D26" i="6" l="1"/>
  <c r="E25" i="6"/>
  <c r="E24" i="6"/>
  <c r="E23" i="6"/>
  <c r="E22" i="6"/>
  <c r="E21" i="6"/>
  <c r="E20" i="6"/>
  <c r="E18" i="6"/>
  <c r="E17" i="6"/>
  <c r="E13" i="6"/>
  <c r="E12" i="6"/>
  <c r="E11" i="6"/>
  <c r="E10" i="6"/>
  <c r="E8" i="6"/>
  <c r="E5" i="6"/>
  <c r="D19" i="6"/>
  <c r="E19" i="6" s="1"/>
  <c r="D16" i="6"/>
  <c r="E16" i="6" s="1"/>
  <c r="D6" i="6"/>
  <c r="E6" i="6" s="1"/>
  <c r="D7" i="6"/>
  <c r="E7" i="6" s="1"/>
  <c r="D9" i="6"/>
  <c r="E9" i="6" s="1"/>
  <c r="D15" i="6" l="1"/>
  <c r="E15" i="6" l="1"/>
  <c r="D28" i="6"/>
  <c r="E28" i="6" s="1"/>
</calcChain>
</file>

<file path=xl/sharedStrings.xml><?xml version="1.0" encoding="utf-8"?>
<sst xmlns="http://schemas.openxmlformats.org/spreadsheetml/2006/main" count="73" uniqueCount="41">
  <si>
    <t>+/-</t>
  </si>
  <si>
    <t>+</t>
  </si>
  <si>
    <t>-</t>
  </si>
  <si>
    <t>=</t>
  </si>
  <si>
    <t xml:space="preserve">דו"ח לצוות הניהול - מודל פיננסי </t>
  </si>
  <si>
    <t>מנהל</t>
  </si>
  <si>
    <t>פעולה לביצוע</t>
  </si>
  <si>
    <t>אחוז</t>
  </si>
  <si>
    <t>שורת תקציב</t>
  </si>
  <si>
    <t>אברהם</t>
  </si>
  <si>
    <t>שרה</t>
  </si>
  <si>
    <t>יצחק</t>
  </si>
  <si>
    <t>לאה</t>
  </si>
  <si>
    <t>רחל</t>
  </si>
  <si>
    <t>יעקב</t>
  </si>
  <si>
    <t>רבקה</t>
  </si>
  <si>
    <t>בעל העסק</t>
  </si>
  <si>
    <t>כל הצוות</t>
  </si>
  <si>
    <t>מכירות</t>
  </si>
  <si>
    <t>מזון</t>
  </si>
  <si>
    <t>משקאות</t>
  </si>
  <si>
    <t>אחרי</t>
  </si>
  <si>
    <t>הוצאות ישירות</t>
  </si>
  <si>
    <t>עבודה ישירה</t>
  </si>
  <si>
    <t>קבלני משנה</t>
  </si>
  <si>
    <t>הוצ' ישירות-אחר</t>
  </si>
  <si>
    <t>רווח גולמי</t>
  </si>
  <si>
    <t>הוצאות שיווק</t>
  </si>
  <si>
    <t>פרסום</t>
  </si>
  <si>
    <t>הוצ' שווק - אחר</t>
  </si>
  <si>
    <t>הוצאות תקורה</t>
  </si>
  <si>
    <t>שכר בעלים, צ'ופרים</t>
  </si>
  <si>
    <t>עבודה - משרד</t>
  </si>
  <si>
    <t>מתקנים/משרד</t>
  </si>
  <si>
    <t>תקשרות</t>
  </si>
  <si>
    <t>פיננסי</t>
  </si>
  <si>
    <t>הוצ' תקורה - אחר</t>
  </si>
  <si>
    <t>מטרת רווח</t>
  </si>
  <si>
    <t>מעל / מתחת למטרה</t>
  </si>
  <si>
    <t>חומר גלם / מזון</t>
  </si>
  <si>
    <t>דולרים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</si>
</sst>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\$* #,##0.00_);_(\$* \(#,##0.00\);_(\$* \-??_);_(@_)"/>
    <numFmt numFmtId="165" formatCode="_(\$* #,##0_);_(\$* \(#,##0\);_(\$* \-??_);_(@_)"/>
  </numFmts>
  <fonts count="12" x14ac:knownFonts="1"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8"/>
        <bgColor indexed="58"/>
      </patternFill>
    </fill>
    <fill>
      <patternFill patternType="solid">
        <fgColor indexed="13"/>
        <bgColor indexed="41"/>
      </patternFill>
    </fill>
    <fill>
      <patternFill patternType="solid">
        <fgColor indexed="42"/>
        <bgColor indexed="26"/>
      </patternFill>
    </fill>
    <fill>
      <patternFill patternType="solid">
        <fgColor indexed="44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8"/>
      </right>
      <top style="thick">
        <color indexed="64"/>
      </top>
      <bottom style="thick">
        <color indexed="8"/>
      </bottom>
      <diagonal/>
    </border>
    <border>
      <left style="medium">
        <color indexed="8"/>
      </left>
      <right/>
      <top style="thick">
        <color indexed="64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64"/>
      </top>
      <bottom style="thick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64"/>
      </top>
      <bottom style="thick">
        <color indexed="8"/>
      </bottom>
      <diagonal/>
    </border>
  </borders>
  <cellStyleXfs count="3">
    <xf numFmtId="0" fontId="0" fillId="0" borderId="0"/>
    <xf numFmtId="164" fontId="7" fillId="0" borderId="0" applyFill="0" applyBorder="0" applyAlignment="0" applyProtection="0"/>
    <xf numFmtId="9" fontId="7" fillId="0" borderId="0" applyFill="0" applyBorder="0" applyAlignment="0" applyProtection="0"/>
  </cellStyleXfs>
  <cellXfs count="71">
    <xf numFmtId="0" fontId="0" fillId="0" borderId="0" xfId="0"/>
    <xf numFmtId="165" fontId="2" fillId="2" borderId="2" xfId="1" applyNumberFormat="1" applyFont="1" applyFill="1" applyBorder="1" applyAlignment="1" applyProtection="1"/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2" fillId="3" borderId="2" xfId="1" applyNumberFormat="1" applyFont="1" applyFill="1" applyBorder="1" applyAlignment="1" applyProtection="1"/>
    <xf numFmtId="0" fontId="1" fillId="3" borderId="2" xfId="0" applyFont="1" applyFill="1" applyBorder="1" applyAlignment="1">
      <alignment horizontal="center"/>
    </xf>
    <xf numFmtId="165" fontId="2" fillId="4" borderId="2" xfId="1" applyNumberFormat="1" applyFont="1" applyFill="1" applyBorder="1" applyAlignment="1" applyProtection="1"/>
    <xf numFmtId="0" fontId="1" fillId="4" borderId="2" xfId="0" applyFont="1" applyFill="1" applyBorder="1" applyAlignment="1">
      <alignment horizontal="center"/>
    </xf>
    <xf numFmtId="165" fontId="3" fillId="0" borderId="2" xfId="1" applyNumberFormat="1" applyFont="1" applyFill="1" applyBorder="1" applyAlignment="1" applyProtection="1"/>
    <xf numFmtId="165" fontId="2" fillId="5" borderId="2" xfId="1" applyNumberFormat="1" applyFont="1" applyFill="1" applyBorder="1" applyAlignment="1" applyProtection="1"/>
    <xf numFmtId="0" fontId="1" fillId="5" borderId="2" xfId="0" applyFont="1" applyFill="1" applyBorder="1" applyAlignment="1">
      <alignment horizontal="center"/>
    </xf>
    <xf numFmtId="165" fontId="2" fillId="6" borderId="2" xfId="1" applyNumberFormat="1" applyFont="1" applyFill="1" applyBorder="1" applyAlignment="1" applyProtection="1"/>
    <xf numFmtId="0" fontId="1" fillId="6" borderId="2" xfId="0" applyFont="1" applyFill="1" applyBorder="1" applyAlignment="1">
      <alignment horizontal="center"/>
    </xf>
    <xf numFmtId="165" fontId="2" fillId="7" borderId="2" xfId="1" applyNumberFormat="1" applyFont="1" applyFill="1" applyBorder="1" applyAlignment="1" applyProtection="1"/>
    <xf numFmtId="0" fontId="1" fillId="7" borderId="2" xfId="0" applyFont="1" applyFill="1" applyBorder="1" applyAlignment="1">
      <alignment horizontal="center"/>
    </xf>
    <xf numFmtId="9" fontId="5" fillId="4" borderId="2" xfId="0" applyNumberFormat="1" applyFont="1" applyFill="1" applyBorder="1"/>
    <xf numFmtId="0" fontId="0" fillId="6" borderId="5" xfId="0" applyFont="1" applyFill="1" applyBorder="1"/>
    <xf numFmtId="0" fontId="0" fillId="6" borderId="5" xfId="0" applyFill="1" applyBorder="1"/>
    <xf numFmtId="0" fontId="0" fillId="3" borderId="5" xfId="0" applyFont="1" applyFill="1" applyBorder="1"/>
    <xf numFmtId="0" fontId="0" fillId="3" borderId="5" xfId="0" applyFill="1" applyBorder="1"/>
    <xf numFmtId="0" fontId="0" fillId="4" borderId="5" xfId="0" applyFill="1" applyBorder="1"/>
    <xf numFmtId="0" fontId="0" fillId="2" borderId="5" xfId="0" applyFont="1" applyFill="1" applyBorder="1"/>
    <xf numFmtId="0" fontId="0" fillId="2" borderId="5" xfId="0" applyFill="1" applyBorder="1"/>
    <xf numFmtId="0" fontId="0" fillId="7" borderId="5" xfId="0" applyFont="1" applyFill="1" applyBorder="1"/>
    <xf numFmtId="0" fontId="0" fillId="7" borderId="5" xfId="0" applyFill="1" applyBorder="1"/>
    <xf numFmtId="0" fontId="0" fillId="5" borderId="5" xfId="0" applyFill="1" applyBorder="1"/>
    <xf numFmtId="0" fontId="0" fillId="0" borderId="5" xfId="0" applyBorder="1"/>
    <xf numFmtId="0" fontId="0" fillId="6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0" borderId="1" xfId="0" applyBorder="1"/>
    <xf numFmtId="0" fontId="0" fillId="0" borderId="12" xfId="0" applyBorder="1" applyAlignment="1"/>
    <xf numFmtId="0" fontId="0" fillId="8" borderId="6" xfId="0" applyFill="1" applyBorder="1" applyAlignment="1"/>
    <xf numFmtId="0" fontId="0" fillId="8" borderId="7" xfId="0" applyFill="1" applyBorder="1" applyAlignment="1"/>
    <xf numFmtId="0" fontId="0" fillId="8" borderId="8" xfId="0" applyFill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13" xfId="0" applyBorder="1" applyAlignment="1"/>
    <xf numFmtId="9" fontId="5" fillId="6" borderId="2" xfId="2" applyFont="1" applyFill="1" applyBorder="1" applyAlignment="1" applyProtection="1">
      <alignment horizontal="center"/>
    </xf>
    <xf numFmtId="9" fontId="8" fillId="6" borderId="2" xfId="2" applyFont="1" applyFill="1" applyBorder="1" applyAlignment="1" applyProtection="1">
      <alignment horizontal="center"/>
    </xf>
    <xf numFmtId="9" fontId="8" fillId="4" borderId="2" xfId="0" applyNumberFormat="1" applyFont="1" applyFill="1" applyBorder="1" applyAlignment="1">
      <alignment horizontal="center"/>
    </xf>
    <xf numFmtId="9" fontId="8" fillId="6" borderId="2" xfId="2" applyNumberFormat="1" applyFont="1" applyFill="1" applyBorder="1" applyAlignment="1" applyProtection="1"/>
    <xf numFmtId="9" fontId="8" fillId="3" borderId="2" xfId="2" applyNumberFormat="1" applyFont="1" applyFill="1" applyBorder="1" applyAlignment="1" applyProtection="1"/>
    <xf numFmtId="9" fontId="8" fillId="4" borderId="2" xfId="0" applyNumberFormat="1" applyFont="1" applyFill="1" applyBorder="1"/>
    <xf numFmtId="9" fontId="8" fillId="2" borderId="2" xfId="2" applyNumberFormat="1" applyFont="1" applyFill="1" applyBorder="1" applyAlignment="1" applyProtection="1"/>
    <xf numFmtId="9" fontId="8" fillId="2" borderId="2" xfId="0" applyNumberFormat="1" applyFont="1" applyFill="1" applyBorder="1"/>
    <xf numFmtId="9" fontId="8" fillId="7" borderId="2" xfId="2" applyNumberFormat="1" applyFont="1" applyFill="1" applyBorder="1" applyAlignment="1" applyProtection="1"/>
    <xf numFmtId="9" fontId="5" fillId="3" borderId="2" xfId="2" applyNumberFormat="1" applyFont="1" applyFill="1" applyBorder="1" applyAlignment="1" applyProtection="1">
      <alignment horizontal="center"/>
    </xf>
    <xf numFmtId="9" fontId="5" fillId="2" borderId="2" xfId="2" applyNumberFormat="1" applyFont="1" applyFill="1" applyBorder="1" applyAlignment="1" applyProtection="1">
      <alignment horizontal="center"/>
    </xf>
    <xf numFmtId="9" fontId="5" fillId="7" borderId="2" xfId="2" applyNumberFormat="1" applyFont="1" applyFill="1" applyBorder="1" applyAlignment="1" applyProtection="1">
      <alignment horizontal="center"/>
    </xf>
    <xf numFmtId="9" fontId="5" fillId="5" borderId="2" xfId="2" applyNumberFormat="1" applyFont="1" applyFill="1" applyBorder="1" applyAlignment="1" applyProtection="1">
      <alignment horizontal="center"/>
    </xf>
    <xf numFmtId="0" fontId="9" fillId="3" borderId="1" xfId="0" applyFont="1" applyFill="1" applyBorder="1"/>
    <xf numFmtId="9" fontId="5" fillId="9" borderId="2" xfId="2" applyFont="1" applyFill="1" applyBorder="1" applyAlignment="1" applyProtection="1">
      <alignment horizontal="center"/>
    </xf>
    <xf numFmtId="9" fontId="8" fillId="9" borderId="2" xfId="2" applyFont="1" applyFill="1" applyBorder="1" applyAlignment="1" applyProtection="1">
      <alignment horizontal="center"/>
    </xf>
    <xf numFmtId="9" fontId="8" fillId="2" borderId="2" xfId="2" applyFont="1" applyFill="1" applyBorder="1" applyAlignment="1" applyProtection="1">
      <alignment horizontal="center"/>
    </xf>
    <xf numFmtId="9" fontId="8" fillId="7" borderId="2" xfId="2" applyFont="1" applyFill="1" applyBorder="1" applyAlignment="1" applyProtection="1">
      <alignment horizontal="center"/>
    </xf>
    <xf numFmtId="9" fontId="5" fillId="10" borderId="2" xfId="2" applyFont="1" applyFill="1" applyBorder="1" applyAlignment="1" applyProtection="1">
      <alignment horizontal="center"/>
    </xf>
    <xf numFmtId="9" fontId="5" fillId="11" borderId="2" xfId="2" applyFont="1" applyFill="1" applyBorder="1" applyAlignment="1" applyProtection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0" fillId="0" borderId="15" xfId="0" applyFont="1" applyBorder="1" applyAlignment="1">
      <alignment horizontal="center" wrapText="1"/>
    </xf>
    <xf numFmtId="0" fontId="11" fillId="5" borderId="1" xfId="0" applyFont="1" applyFill="1" applyBorder="1"/>
    <xf numFmtId="9" fontId="3" fillId="0" borderId="2" xfId="2" applyNumberFormat="1" applyFont="1" applyFill="1" applyBorder="1" applyAlignment="1" applyProtection="1"/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31"/>
  <sheetViews>
    <sheetView rightToLeft="1" tabSelected="1" workbookViewId="0">
      <selection activeCell="J11" sqref="J11"/>
    </sheetView>
  </sheetViews>
  <sheetFormatPr defaultRowHeight="12.75" x14ac:dyDescent="0.2"/>
  <cols>
    <col min="1" max="1" width="1.28515625" customWidth="1"/>
    <col min="2" max="2" width="24.42578125" customWidth="1"/>
    <col min="3" max="3" width="8" customWidth="1"/>
    <col min="4" max="4" width="20.85546875" customWidth="1"/>
    <col min="5" max="5" width="14.85546875" customWidth="1"/>
    <col min="6" max="6" width="9.7109375" customWidth="1"/>
    <col min="7" max="7" width="26.140625" customWidth="1"/>
    <col min="8" max="8" width="1.42578125" customWidth="1"/>
  </cols>
  <sheetData>
    <row r="1" spans="1:8" ht="5.0999999999999996" customHeight="1" thickTop="1" thickBot="1" x14ac:dyDescent="0.25">
      <c r="A1" s="70"/>
      <c r="B1" s="35"/>
      <c r="C1" s="35"/>
      <c r="D1" s="35"/>
      <c r="E1" s="35"/>
      <c r="F1" s="35"/>
      <c r="G1" s="35"/>
      <c r="H1" s="36"/>
    </row>
    <row r="2" spans="1:8" ht="25.5" customHeight="1" thickTop="1" thickBot="1" x14ac:dyDescent="0.4">
      <c r="A2" s="68"/>
      <c r="B2" s="61"/>
      <c r="C2" s="61"/>
      <c r="D2" s="61"/>
      <c r="E2" s="60" t="s">
        <v>4</v>
      </c>
      <c r="F2" s="61"/>
      <c r="G2" s="61"/>
      <c r="H2" s="68"/>
    </row>
    <row r="3" spans="1:8" ht="19.5" thickTop="1" thickBot="1" x14ac:dyDescent="0.3">
      <c r="A3" s="68"/>
      <c r="B3" s="63" t="s">
        <v>8</v>
      </c>
      <c r="C3" s="63" t="s">
        <v>0</v>
      </c>
      <c r="D3" s="63" t="s">
        <v>40</v>
      </c>
      <c r="E3" s="62" t="s">
        <v>7</v>
      </c>
      <c r="F3" s="64" t="s">
        <v>5</v>
      </c>
      <c r="G3" s="65" t="s">
        <v>6</v>
      </c>
      <c r="H3" s="68"/>
    </row>
    <row r="4" spans="1:8" ht="7.5" customHeight="1" thickTop="1" x14ac:dyDescent="0.2">
      <c r="A4" s="68"/>
      <c r="B4" s="38"/>
      <c r="C4" s="38"/>
      <c r="D4" s="38"/>
      <c r="E4" s="38"/>
      <c r="F4" s="39"/>
      <c r="G4" s="37"/>
      <c r="H4" s="68"/>
    </row>
    <row r="5" spans="1:8" ht="18" x14ac:dyDescent="0.25">
      <c r="A5" s="68"/>
      <c r="B5" s="40" t="s">
        <v>18</v>
      </c>
      <c r="C5" s="12" t="s">
        <v>1</v>
      </c>
      <c r="D5" s="11">
        <v>3869952</v>
      </c>
      <c r="E5" s="40">
        <f t="shared" ref="E5:E13" si="0">D5/D$5</f>
        <v>1</v>
      </c>
      <c r="F5" s="27" t="s">
        <v>9</v>
      </c>
      <c r="G5" s="16"/>
      <c r="H5" s="68"/>
    </row>
    <row r="6" spans="1:8" ht="18" x14ac:dyDescent="0.25">
      <c r="A6" s="68"/>
      <c r="B6" s="43" t="s">
        <v>19</v>
      </c>
      <c r="C6" s="12" t="s">
        <v>1</v>
      </c>
      <c r="D6" s="11">
        <f>3787179*29/77</f>
        <v>1426340.142857143</v>
      </c>
      <c r="E6" s="41">
        <f t="shared" si="0"/>
        <v>0.36856791579253256</v>
      </c>
      <c r="F6" s="27" t="s">
        <v>9</v>
      </c>
      <c r="G6" s="16"/>
      <c r="H6" s="68"/>
    </row>
    <row r="7" spans="1:8" ht="18" x14ac:dyDescent="0.25">
      <c r="A7" s="68"/>
      <c r="B7" s="43" t="s">
        <v>20</v>
      </c>
      <c r="C7" s="12" t="s">
        <v>1</v>
      </c>
      <c r="D7" s="11">
        <f>3787179*48/77</f>
        <v>2360838.8571428573</v>
      </c>
      <c r="E7" s="41">
        <f t="shared" si="0"/>
        <v>0.61004344682901934</v>
      </c>
      <c r="F7" s="27" t="s">
        <v>9</v>
      </c>
      <c r="G7" s="17"/>
      <c r="H7" s="68"/>
    </row>
    <row r="8" spans="1:8" ht="18" x14ac:dyDescent="0.25">
      <c r="A8" s="68"/>
      <c r="B8" s="43" t="s">
        <v>21</v>
      </c>
      <c r="C8" s="12" t="s">
        <v>1</v>
      </c>
      <c r="D8" s="11">
        <v>82773</v>
      </c>
      <c r="E8" s="41">
        <f t="shared" si="0"/>
        <v>2.1388637378448105E-2</v>
      </c>
      <c r="F8" s="27" t="s">
        <v>10</v>
      </c>
      <c r="G8" s="16"/>
      <c r="H8" s="68"/>
    </row>
    <row r="9" spans="1:8" ht="18" x14ac:dyDescent="0.25">
      <c r="A9" s="68"/>
      <c r="B9" s="49" t="s">
        <v>22</v>
      </c>
      <c r="C9" s="5" t="s">
        <v>2</v>
      </c>
      <c r="D9" s="4">
        <f>SUM(D10:D11)</f>
        <v>3009329</v>
      </c>
      <c r="E9" s="54">
        <f t="shared" si="0"/>
        <v>0.77761403759013037</v>
      </c>
      <c r="F9" s="28" t="s">
        <v>11</v>
      </c>
      <c r="G9" s="18"/>
      <c r="H9" s="68"/>
    </row>
    <row r="10" spans="1:8" ht="18" x14ac:dyDescent="0.25">
      <c r="A10" s="68"/>
      <c r="B10" s="44" t="s">
        <v>39</v>
      </c>
      <c r="C10" s="5" t="s">
        <v>2</v>
      </c>
      <c r="D10" s="4">
        <v>2811390</v>
      </c>
      <c r="E10" s="55">
        <f t="shared" si="0"/>
        <v>0.72646637477674136</v>
      </c>
      <c r="F10" s="28" t="s">
        <v>11</v>
      </c>
      <c r="G10" s="18"/>
      <c r="H10" s="68"/>
    </row>
    <row r="11" spans="1:8" ht="18" x14ac:dyDescent="0.25">
      <c r="A11" s="68"/>
      <c r="B11" s="44" t="s">
        <v>23</v>
      </c>
      <c r="C11" s="5" t="s">
        <v>2</v>
      </c>
      <c r="D11" s="4">
        <v>197939</v>
      </c>
      <c r="E11" s="55">
        <f t="shared" si="0"/>
        <v>5.1147662813388901E-2</v>
      </c>
      <c r="F11" s="28" t="s">
        <v>11</v>
      </c>
      <c r="G11" s="18"/>
      <c r="H11" s="68"/>
    </row>
    <row r="12" spans="1:8" ht="18" x14ac:dyDescent="0.25">
      <c r="A12" s="68"/>
      <c r="B12" s="44" t="s">
        <v>24</v>
      </c>
      <c r="C12" s="5" t="s">
        <v>2</v>
      </c>
      <c r="D12" s="4">
        <v>32000</v>
      </c>
      <c r="E12" s="55">
        <f t="shared" si="0"/>
        <v>8.2688364093404781E-3</v>
      </c>
      <c r="F12" s="28" t="s">
        <v>15</v>
      </c>
      <c r="G12" s="19"/>
      <c r="H12" s="68"/>
    </row>
    <row r="13" spans="1:8" ht="18" x14ac:dyDescent="0.25">
      <c r="A13" s="68"/>
      <c r="B13" s="44" t="s">
        <v>25</v>
      </c>
      <c r="C13" s="5" t="s">
        <v>2</v>
      </c>
      <c r="D13" s="4">
        <v>12000</v>
      </c>
      <c r="E13" s="55">
        <f t="shared" si="0"/>
        <v>3.1008136535026791E-3</v>
      </c>
      <c r="F13" s="28" t="s">
        <v>11</v>
      </c>
      <c r="G13" s="19"/>
      <c r="H13" s="68"/>
    </row>
    <row r="14" spans="1:8" ht="6" customHeight="1" x14ac:dyDescent="0.25">
      <c r="A14" s="68"/>
      <c r="B14" s="45"/>
      <c r="C14" s="7"/>
      <c r="D14" s="6"/>
      <c r="E14" s="42"/>
      <c r="F14" s="29"/>
      <c r="G14" s="20"/>
      <c r="H14" s="68"/>
    </row>
    <row r="15" spans="1:8" ht="18" x14ac:dyDescent="0.25">
      <c r="A15" s="68"/>
      <c r="B15" s="49" t="s">
        <v>26</v>
      </c>
      <c r="C15" s="5" t="s">
        <v>3</v>
      </c>
      <c r="D15" s="4">
        <f>D5-D9</f>
        <v>860623</v>
      </c>
      <c r="E15" s="54">
        <f t="shared" ref="E15:E25" si="1">D15/D$5</f>
        <v>0.22238596240986969</v>
      </c>
      <c r="F15" s="53" t="s">
        <v>11</v>
      </c>
      <c r="G15" s="18"/>
      <c r="H15" s="68"/>
    </row>
    <row r="16" spans="1:8" ht="18" x14ac:dyDescent="0.25">
      <c r="A16" s="68"/>
      <c r="B16" s="50" t="s">
        <v>27</v>
      </c>
      <c r="C16" s="2" t="s">
        <v>2</v>
      </c>
      <c r="D16" s="1">
        <f>SUM(D17:D18)</f>
        <v>49000</v>
      </c>
      <c r="E16" s="56">
        <f t="shared" si="1"/>
        <v>1.2661655751802607E-2</v>
      </c>
      <c r="F16" s="30" t="s">
        <v>9</v>
      </c>
      <c r="G16" s="21"/>
      <c r="H16" s="68"/>
    </row>
    <row r="17" spans="1:8" ht="18" x14ac:dyDescent="0.25">
      <c r="A17" s="68"/>
      <c r="B17" s="46" t="s">
        <v>28</v>
      </c>
      <c r="C17" s="2" t="s">
        <v>2</v>
      </c>
      <c r="D17" s="1">
        <v>14000</v>
      </c>
      <c r="E17" s="56">
        <f t="shared" si="1"/>
        <v>3.617615929086459E-3</v>
      </c>
      <c r="F17" s="30" t="s">
        <v>9</v>
      </c>
      <c r="G17" s="22"/>
      <c r="H17" s="68"/>
    </row>
    <row r="18" spans="1:8" ht="18" x14ac:dyDescent="0.25">
      <c r="A18" s="68"/>
      <c r="B18" s="47" t="s">
        <v>29</v>
      </c>
      <c r="C18" s="2" t="s">
        <v>2</v>
      </c>
      <c r="D18" s="1">
        <v>35000</v>
      </c>
      <c r="E18" s="56">
        <f t="shared" si="1"/>
        <v>9.0440398227161472E-3</v>
      </c>
      <c r="F18" s="30" t="s">
        <v>10</v>
      </c>
      <c r="G18" s="22"/>
      <c r="H18" s="68"/>
    </row>
    <row r="19" spans="1:8" ht="18" x14ac:dyDescent="0.25">
      <c r="A19" s="68"/>
      <c r="B19" s="51" t="s">
        <v>30</v>
      </c>
      <c r="C19" s="14" t="s">
        <v>2</v>
      </c>
      <c r="D19" s="13">
        <f>SUM(D20:D25)</f>
        <v>290000</v>
      </c>
      <c r="E19" s="57">
        <f t="shared" si="1"/>
        <v>7.4936329959648079E-2</v>
      </c>
      <c r="F19" s="31" t="s">
        <v>14</v>
      </c>
      <c r="G19" s="23"/>
      <c r="H19" s="68"/>
    </row>
    <row r="20" spans="1:8" ht="18" x14ac:dyDescent="0.25">
      <c r="A20" s="68"/>
      <c r="B20" s="48" t="s">
        <v>31</v>
      </c>
      <c r="C20" s="14" t="s">
        <v>2</v>
      </c>
      <c r="D20" s="13">
        <v>75000</v>
      </c>
      <c r="E20" s="57">
        <f t="shared" si="1"/>
        <v>1.9380085334391745E-2</v>
      </c>
      <c r="F20" s="31" t="s">
        <v>16</v>
      </c>
      <c r="G20" s="24"/>
      <c r="H20" s="68"/>
    </row>
    <row r="21" spans="1:8" ht="18" x14ac:dyDescent="0.25">
      <c r="A21" s="68"/>
      <c r="B21" s="48" t="s">
        <v>32</v>
      </c>
      <c r="C21" s="14" t="s">
        <v>2</v>
      </c>
      <c r="D21" s="13">
        <v>45000</v>
      </c>
      <c r="E21" s="57">
        <f t="shared" si="1"/>
        <v>1.1628051200635047E-2</v>
      </c>
      <c r="F21" s="31" t="s">
        <v>14</v>
      </c>
      <c r="G21" s="24"/>
      <c r="H21" s="68"/>
    </row>
    <row r="22" spans="1:8" ht="18" x14ac:dyDescent="0.25">
      <c r="A22" s="68"/>
      <c r="B22" s="48" t="s">
        <v>33</v>
      </c>
      <c r="C22" s="14" t="s">
        <v>2</v>
      </c>
      <c r="D22" s="13">
        <v>85000</v>
      </c>
      <c r="E22" s="57">
        <f t="shared" si="1"/>
        <v>2.1964096712310643E-2</v>
      </c>
      <c r="F22" s="31" t="s">
        <v>13</v>
      </c>
      <c r="G22" s="24"/>
      <c r="H22" s="68"/>
    </row>
    <row r="23" spans="1:8" ht="18" x14ac:dyDescent="0.25">
      <c r="A23" s="68"/>
      <c r="B23" s="48" t="s">
        <v>34</v>
      </c>
      <c r="C23" s="14" t="s">
        <v>2</v>
      </c>
      <c r="D23" s="13">
        <v>12000</v>
      </c>
      <c r="E23" s="57">
        <f t="shared" si="1"/>
        <v>3.1008136535026791E-3</v>
      </c>
      <c r="F23" s="31" t="s">
        <v>12</v>
      </c>
      <c r="G23" s="24"/>
      <c r="H23" s="68"/>
    </row>
    <row r="24" spans="1:8" ht="18" x14ac:dyDescent="0.25">
      <c r="A24" s="68"/>
      <c r="B24" s="48" t="s">
        <v>35</v>
      </c>
      <c r="C24" s="14" t="s">
        <v>2</v>
      </c>
      <c r="D24" s="13">
        <v>25000</v>
      </c>
      <c r="E24" s="57">
        <f t="shared" si="1"/>
        <v>6.4600284447972481E-3</v>
      </c>
      <c r="F24" s="31" t="s">
        <v>14</v>
      </c>
      <c r="G24" s="24"/>
      <c r="H24" s="68"/>
    </row>
    <row r="25" spans="1:8" ht="18" x14ac:dyDescent="0.25">
      <c r="A25" s="68"/>
      <c r="B25" s="48" t="s">
        <v>36</v>
      </c>
      <c r="C25" s="14" t="s">
        <v>2</v>
      </c>
      <c r="D25" s="13">
        <v>48000</v>
      </c>
      <c r="E25" s="57">
        <f t="shared" si="1"/>
        <v>1.2403254614010716E-2</v>
      </c>
      <c r="F25" s="31" t="s">
        <v>14</v>
      </c>
      <c r="G25" s="24"/>
      <c r="H25" s="68"/>
    </row>
    <row r="26" spans="1:8" ht="18" x14ac:dyDescent="0.25">
      <c r="A26" s="68"/>
      <c r="B26" s="52" t="s">
        <v>37</v>
      </c>
      <c r="C26" s="10" t="s">
        <v>2</v>
      </c>
      <c r="D26" s="9">
        <f>E26*D5</f>
        <v>464394.23999999999</v>
      </c>
      <c r="E26" s="58">
        <v>0.12</v>
      </c>
      <c r="F26" s="66" t="s">
        <v>16</v>
      </c>
      <c r="G26" s="25"/>
      <c r="H26" s="68"/>
    </row>
    <row r="27" spans="1:8" ht="5.45" customHeight="1" x14ac:dyDescent="0.25">
      <c r="A27" s="68"/>
      <c r="B27" s="15"/>
      <c r="C27" s="7"/>
      <c r="D27" s="6"/>
      <c r="E27" s="42"/>
      <c r="F27" s="29"/>
      <c r="G27" s="20"/>
      <c r="H27" s="68"/>
    </row>
    <row r="28" spans="1:8" ht="18" x14ac:dyDescent="0.25">
      <c r="A28" s="68"/>
      <c r="B28" s="67" t="s">
        <v>38</v>
      </c>
      <c r="C28" s="3" t="s">
        <v>3</v>
      </c>
      <c r="D28" s="8">
        <f>D15-D16-D19-D26</f>
        <v>57228.760000000009</v>
      </c>
      <c r="E28" s="59">
        <f>D28/D$5</f>
        <v>1.4787976698419001E-2</v>
      </c>
      <c r="F28" s="32" t="s">
        <v>17</v>
      </c>
      <c r="G28" s="26"/>
      <c r="H28" s="68"/>
    </row>
    <row r="29" spans="1:8" ht="3.75" customHeight="1" thickBot="1" x14ac:dyDescent="0.25">
      <c r="A29" s="68"/>
      <c r="B29" s="33"/>
      <c r="C29" s="33"/>
      <c r="D29" s="33"/>
      <c r="E29" s="33"/>
      <c r="F29" s="33"/>
      <c r="G29" s="33"/>
      <c r="H29" s="68"/>
    </row>
    <row r="30" spans="1:8" ht="5.45" customHeight="1" thickTop="1" thickBot="1" x14ac:dyDescent="0.25">
      <c r="A30" s="34"/>
      <c r="B30" s="35"/>
      <c r="C30" s="35"/>
      <c r="D30" s="35"/>
      <c r="E30" s="35"/>
      <c r="F30" s="35"/>
      <c r="G30" s="35"/>
      <c r="H30" s="69"/>
    </row>
    <row r="31" spans="1:8" ht="13.5" thickTop="1" x14ac:dyDescent="0.2"/>
  </sheetData>
  <mergeCells count="2">
    <mergeCell ref="H2:H30"/>
    <mergeCell ref="A1:A29"/>
  </mergeCells>
  <phoneticPr fontId="6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מודל פיננסי לצוות הניהול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Costeff</dc:creator>
  <cp:lastModifiedBy>phil costeff</cp:lastModifiedBy>
  <cp:revision>1</cp:revision>
  <cp:lastPrinted>2009-06-07T18:13:25Z</cp:lastPrinted>
  <dcterms:created xsi:type="dcterms:W3CDTF">2005-10-12T13:30:50Z</dcterms:created>
  <dcterms:modified xsi:type="dcterms:W3CDTF">2016-12-20T04:22:27Z</dcterms:modified>
</cp:coreProperties>
</file>